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4000" windowHeight="9195"/>
  </bookViews>
  <sheets>
    <sheet name="16-06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V40" i="2"/>
  <c r="V41" i="2"/>
  <c r="V44" i="2"/>
  <c r="V45" i="2"/>
  <c r="T4" i="2"/>
  <c r="V4" i="2" s="1"/>
  <c r="T5" i="2"/>
  <c r="V5" i="2" s="1"/>
  <c r="T6" i="2"/>
  <c r="V6" i="2" s="1"/>
  <c r="T7" i="2"/>
  <c r="V7" i="2" s="1"/>
  <c r="T8" i="2"/>
  <c r="T9" i="2"/>
  <c r="V9" i="2" s="1"/>
  <c r="T10" i="2"/>
  <c r="V10" i="2" s="1"/>
  <c r="T11" i="2"/>
  <c r="V11" i="2" s="1"/>
  <c r="T12" i="2"/>
  <c r="V12" i="2" s="1"/>
  <c r="T13" i="2"/>
  <c r="V13" i="2" s="1"/>
  <c r="T14" i="2"/>
  <c r="V14" i="2" s="1"/>
  <c r="T15" i="2"/>
  <c r="V15" i="2" s="1"/>
  <c r="T16" i="2"/>
  <c r="V16" i="2" s="1"/>
  <c r="T17" i="2"/>
  <c r="V17" i="2" s="1"/>
  <c r="T18" i="2"/>
  <c r="V18" i="2" s="1"/>
  <c r="T19" i="2"/>
  <c r="V19" i="2" s="1"/>
  <c r="T20" i="2"/>
  <c r="T21" i="2"/>
  <c r="V21" i="2" s="1"/>
  <c r="T22" i="2"/>
  <c r="V22" i="2" s="1"/>
  <c r="T23" i="2"/>
  <c r="V23" i="2" s="1"/>
  <c r="T24" i="2"/>
  <c r="V24" i="2" s="1"/>
  <c r="T25" i="2"/>
  <c r="V25" i="2" s="1"/>
  <c r="T26" i="2"/>
  <c r="V26" i="2" s="1"/>
  <c r="T27" i="2"/>
  <c r="V27" i="2" s="1"/>
  <c r="T28" i="2"/>
  <c r="V28" i="2" s="1"/>
  <c r="T29" i="2"/>
  <c r="V29" i="2" s="1"/>
  <c r="T30" i="2"/>
  <c r="V30" i="2" s="1"/>
  <c r="T31" i="2"/>
  <c r="V31" i="2" s="1"/>
  <c r="T32" i="2"/>
  <c r="V32" i="2" s="1"/>
  <c r="T33" i="2"/>
  <c r="V33" i="2" s="1"/>
  <c r="T34" i="2"/>
  <c r="V34" i="2" s="1"/>
  <c r="T35" i="2"/>
  <c r="V35" i="2" s="1"/>
  <c r="T36" i="2"/>
  <c r="V36" i="2" s="1"/>
  <c r="T37" i="2"/>
  <c r="V37" i="2" s="1"/>
  <c r="T38" i="2"/>
  <c r="V38" i="2" s="1"/>
  <c r="T39" i="2"/>
  <c r="V39" i="2" s="1"/>
  <c r="T40" i="2"/>
  <c r="T41" i="2"/>
  <c r="T42" i="2"/>
  <c r="V42" i="2" s="1"/>
  <c r="T43" i="2"/>
  <c r="V43" i="2" s="1"/>
  <c r="T44" i="2"/>
  <c r="T45" i="2"/>
  <c r="T3" i="2"/>
  <c r="V3" i="2" s="1"/>
  <c r="C8" i="2"/>
  <c r="V8" i="2" s="1"/>
  <c r="C20" i="2"/>
  <c r="V20" i="2" s="1"/>
</calcChain>
</file>

<file path=xl/comments1.xml><?xml version="1.0" encoding="utf-8"?>
<comments xmlns="http://schemas.openxmlformats.org/spreadsheetml/2006/main">
  <authors>
    <author>Rati Kartvelishvili</author>
  </authors>
  <commentList>
    <comment ref="K8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ვიქენდის 2 კატეგორია 40 შეკვრიანი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ვიქენდი 2 კატეგორია 40 ცალიანი</t>
        </r>
      </text>
    </comment>
    <comment ref="K9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ვიქენდი</t>
        </r>
      </text>
    </comment>
    <comment ref="N9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პი ემ ჯი 1.02ლარიანი
</t>
        </r>
      </text>
    </comment>
    <comment ref="O9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პი ემ ჯი 1 . 02 ლ</t>
        </r>
      </text>
    </comment>
    <comment ref="P9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პი ემ ჯი 1 .02 ლ</t>
        </r>
      </text>
    </comment>
    <comment ref="Q9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150 ვიქენდი
50 პი ემ ჯი</t>
        </r>
      </text>
    </comment>
    <comment ref="R9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პი ემ ჯი 1 . 02 ლარიანი</t>
        </r>
      </text>
    </comment>
    <comment ref="S9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ვიქენდი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 95
</t>
        </r>
      </text>
    </comment>
    <comment ref="I11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 95
</t>
        </r>
      </text>
    </comment>
    <comment ref="M11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 95
</t>
        </r>
      </text>
    </comment>
    <comment ref="I13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სიდო</t>
        </r>
      </text>
    </comment>
    <comment ref="M14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ანჰუი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ანჰუი
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P14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Q14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R14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S14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I27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
</t>
        </r>
      </text>
    </comment>
    <comment ref="L27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
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</t>
        </r>
      </text>
    </comment>
    <comment ref="N27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O27" authorId="0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</t>
        </r>
      </text>
    </comment>
    <comment ref="Q27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</t>
        </r>
      </text>
    </comment>
    <comment ref="R27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</t>
        </r>
      </text>
    </comment>
    <comment ref="S27" authorId="0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
</t>
        </r>
      </text>
    </comment>
  </commentList>
</comments>
</file>

<file path=xl/sharedStrings.xml><?xml version="1.0" encoding="utf-8"?>
<sst xmlns="http://schemas.openxmlformats.org/spreadsheetml/2006/main" count="64" uniqueCount="63">
  <si>
    <t>დასახელება</t>
  </si>
  <si>
    <t>რ-ბა ცალი</t>
  </si>
  <si>
    <t>ბახილი</t>
  </si>
  <si>
    <t>ბახილი კომბინიზონის</t>
  </si>
  <si>
    <t>თერმომეტრი უკონტაქტო</t>
  </si>
  <si>
    <t>თერმომეტრი სამედიცინო (ვერცხვილწყლის)</t>
  </si>
  <si>
    <t>კომბინიზონი</t>
  </si>
  <si>
    <t>რესპირატორი N95 FFP1/2/3</t>
  </si>
  <si>
    <t>სათვალე</t>
  </si>
  <si>
    <t>ფარი</t>
  </si>
  <si>
    <t>ქუდი</t>
  </si>
  <si>
    <t>ხალათი ვიზიტორის</t>
  </si>
  <si>
    <t>ხალათი ქირურგიული</t>
  </si>
  <si>
    <t>ტომარა გვამის</t>
  </si>
  <si>
    <t>ხელის სადეზინფექციო სითხე</t>
  </si>
  <si>
    <t>ზედაპირის სადეზინფექციო სითხე</t>
  </si>
  <si>
    <t>ნატრიუმის ქლორიდი 0.500 მლ</t>
  </si>
  <si>
    <t>სითხის საფრქვევი მოწყობილობა 16 ლიტრიანი</t>
  </si>
  <si>
    <t>სითხის საფრქვევი მოწყობილობა 3 ლიტრიანი</t>
  </si>
  <si>
    <t>სპირტი</t>
  </si>
  <si>
    <t>ბალიში</t>
  </si>
  <si>
    <t>ზეწარი</t>
  </si>
  <si>
    <t>საბანი</t>
  </si>
  <si>
    <t>საინფუზიო სისტემა</t>
  </si>
  <si>
    <t>ჟანგბადის ბალონი 40ლ</t>
  </si>
  <si>
    <t>ჟანგბადის ნიღაბი ინჰალატორით</t>
  </si>
  <si>
    <t>ხელოვნური სუნთქვის აპარატი „Drager Evita 4 Edition“</t>
  </si>
  <si>
    <t>ხელოვნური სუნთქვის აპარატი „Drager Evita 4“</t>
  </si>
  <si>
    <t>ხელოვნური სუნთქვის აპარატი „Drager Evita XL“</t>
  </si>
  <si>
    <t>ხელოვნური სუნთქვის აპარატი „GE VERSAMED IVENT 201“</t>
  </si>
  <si>
    <t>ხელოვნური სუნთქვის აპარატის კონტური მოზრდილის „ALTECH“</t>
  </si>
  <si>
    <t>ჰაერის კომპრესორი</t>
  </si>
  <si>
    <t>ჰაერის საშრობი</t>
  </si>
  <si>
    <t>ნაშთი 11/06   17:45</t>
  </si>
  <si>
    <t>პირბადე 3-შრიანი</t>
  </si>
  <si>
    <t>პირბადე 3-შრიანი ქართული</t>
  </si>
  <si>
    <t>სწრაფი ტესტი (ევროპული) TBC</t>
  </si>
  <si>
    <t>სწრაფი ტესტი (ევროპული) TBC ახალი</t>
  </si>
  <si>
    <t>ხელთათმანი</t>
  </si>
  <si>
    <t>სკარიფიკატორი (თითის საჩხვლეტი )</t>
  </si>
  <si>
    <t>ინფექციური პათ. შიდსისა და კლინიკური იმუნოლოგიის..</t>
  </si>
  <si>
    <t>საგანგებო სიტუაციებიების ცენტრი</t>
  </si>
  <si>
    <t>სამედიცინო ფარმაცევტული რეგულირების სააგენტო</t>
  </si>
  <si>
    <t>მცხეთის სამედიცინო ცენტრი</t>
  </si>
  <si>
    <t>რეგიონული ჯანდაცვის ცენტრი</t>
  </si>
  <si>
    <t>აკად. ვახტანგ ბოჭორიშვილის კლინიკა</t>
  </si>
  <si>
    <t>თბილისის ბავშვთა ინფექციური საავადმყოფო</t>
  </si>
  <si>
    <t>საოჯახო მედიცინის ეროვნული სასწ. ცენტრი</t>
  </si>
  <si>
    <t>ჩხოროწყუს მუნიც. საზოგადოებრივი ჯანმრთ. ცენტრი</t>
  </si>
  <si>
    <t>მარტვილისი მუნიც. საზოგადოებრივი ჯანდაც. ცენტრი</t>
  </si>
  <si>
    <t>სენაკის მუნიც. საზოგადოებრიცი ჯანდაც. ცენტრი</t>
  </si>
  <si>
    <t>წალენჯიხის მუნიც. საზოგად. ჯანდაც. ცენტრი</t>
  </si>
  <si>
    <t>აბაშის მუნიც. საზოგად. ჯანდაც. ცენტრი</t>
  </si>
  <si>
    <t>ხობის მუნიც. საზოგადოებრივი ჯანდაც. ცენტრი</t>
  </si>
  <si>
    <t>გაცემები 11//06 - 18/06</t>
  </si>
  <si>
    <t>ნაშთი 18/06</t>
  </si>
  <si>
    <t>შემოტანა</t>
  </si>
  <si>
    <t xml:space="preserve">სწრაფი ტესტი ანტიბოდი bioesy </t>
  </si>
  <si>
    <r>
      <t xml:space="preserve">სწრაფი ტესტი, Savant, სითხით </t>
    </r>
    <r>
      <rPr>
        <b/>
        <sz val="11"/>
        <color theme="1"/>
        <rFont val="Calibri"/>
        <family val="2"/>
        <charset val="204"/>
        <scheme val="minor"/>
      </rPr>
      <t>(ანტიგენი</t>
    </r>
    <r>
      <rPr>
        <sz val="11"/>
        <color theme="1"/>
        <rFont val="Calibri"/>
        <family val="2"/>
        <scheme val="minor"/>
      </rPr>
      <t>-შეკვრაში 50)</t>
    </r>
  </si>
  <si>
    <r>
      <t>სწრაფი ტესტი bioeasy, ანალიზატორით, (</t>
    </r>
    <r>
      <rPr>
        <b/>
        <sz val="11"/>
        <color theme="1"/>
        <rFont val="Calibri"/>
        <family val="2"/>
        <charset val="204"/>
        <scheme val="minor"/>
      </rPr>
      <t>ანტიგენი</t>
    </r>
    <r>
      <rPr>
        <sz val="11"/>
        <color theme="1"/>
        <rFont val="Calibri"/>
        <family val="2"/>
        <scheme val="minor"/>
      </rPr>
      <t>-შეკვრაში 25)</t>
    </r>
  </si>
  <si>
    <r>
      <t>სწრაფი ტესტი SD Biosensor, კორეული,  (</t>
    </r>
    <r>
      <rPr>
        <b/>
        <sz val="11"/>
        <color theme="1"/>
        <rFont val="Calibri"/>
        <family val="2"/>
        <charset val="204"/>
        <scheme val="minor"/>
      </rPr>
      <t>ანტიგენი</t>
    </r>
    <r>
      <rPr>
        <sz val="11"/>
        <color theme="1"/>
        <rFont val="Calibri"/>
        <family val="2"/>
        <scheme val="minor"/>
      </rPr>
      <t>-შეკვრაში 25)</t>
    </r>
  </si>
  <si>
    <r>
      <t>სწრაფი ტესტი Wondfo, საგარ. გადმო. (</t>
    </r>
    <r>
      <rPr>
        <b/>
        <sz val="11"/>
        <color theme="1"/>
        <rFont val="Calibri"/>
        <family val="2"/>
        <charset val="204"/>
        <scheme val="minor"/>
      </rPr>
      <t>ანტისხეული</t>
    </r>
    <r>
      <rPr>
        <sz val="11"/>
        <color theme="1"/>
        <rFont val="Calibri"/>
        <family val="2"/>
        <scheme val="minor"/>
      </rPr>
      <t>-შეკვრაში 20)</t>
    </r>
  </si>
  <si>
    <r>
      <t>სწრაფი ტესტი Greenlab/Biogen, (</t>
    </r>
    <r>
      <rPr>
        <b/>
        <sz val="11"/>
        <color theme="1"/>
        <rFont val="Calibri"/>
        <family val="2"/>
        <charset val="204"/>
        <scheme val="minor"/>
      </rPr>
      <t>ანტისხეული</t>
    </r>
    <r>
      <rPr>
        <sz val="11"/>
        <color theme="1"/>
        <rFont val="Calibri"/>
        <family val="2"/>
        <scheme val="minor"/>
      </rPr>
      <t>-შეკვრაში 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</si>
</sst>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/>
    <xf numFmtId="3" fontId="0" fillId="0" borderId="0" xfId="0" applyNumberFormat="1"/>
    <xf numFmtId="3" fontId="0" fillId="0" borderId="1" xfId="0" applyNumberFormat="1" applyFill="1" applyBorder="1" applyAlignment="1">
      <alignment horizontal="right" vertical="center"/>
    </xf>
    <xf numFmtId="0" fontId="0" fillId="0" borderId="0" xfId="0" applyFill="1"/>
    <xf numFmtId="3" fontId="0" fillId="0" borderId="1" xfId="0" applyNumberFormat="1" applyFill="1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/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2" xfId="0" applyBorder="1"/>
    <xf numFmtId="0" fontId="1" fillId="0" borderId="2" xfId="0" applyFont="1" applyFill="1" applyBorder="1"/>
    <xf numFmtId="0" fontId="0" fillId="2" borderId="1" xfId="0" applyFill="1" applyBorder="1" applyAlignment="1">
      <alignment horizontal="center" vertical="center" wrapText="1"/>
    </xf>
    <xf numFmtId="3" fontId="0" fillId="0" borderId="1" xfId="0" applyNumberFormat="1" applyBorder="1"/>
    <xf numFmtId="0" fontId="0" fillId="3" borderId="1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1" fillId="4" borderId="1" xfId="0" applyFont="1" applyFill="1" applyBorder="1"/>
    <xf numFmtId="0" fontId="0" fillId="4" borderId="2" xfId="0" applyFill="1" applyBorder="1"/>
    <xf numFmtId="3" fontId="0" fillId="4" borderId="1" xfId="0" applyNumberFormat="1" applyFill="1" applyBorder="1"/>
    <xf numFmtId="0" fontId="0" fillId="4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5" borderId="0" xfId="0" applyFill="1"/>
    <xf numFmtId="0" fontId="1" fillId="5" borderId="1" xfId="0" applyFont="1" applyFill="1" applyBorder="1"/>
    <xf numFmtId="0" fontId="0" fillId="5" borderId="2" xfId="0" applyFill="1" applyBorder="1"/>
    <xf numFmtId="3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51"/>
  <sheetViews>
    <sheetView tabSelected="1" zoomScale="70" zoomScaleNormal="70" workbookViewId="0">
      <pane xSplit="3" topLeftCell="D1" activePane="topRight" state="frozen"/>
      <selection pane="topRight" activeCell="N37" sqref="N37"/>
    </sheetView>
  </sheetViews>
  <sheetFormatPr defaultRowHeight="15" x14ac:dyDescent="0.25"/>
  <cols>
    <col min="1" max="1" width="6" customWidth="1"/>
    <col min="2" max="2" width="67.140625" bestFit="1" customWidth="1"/>
    <col min="3" max="3" width="9.85546875" customWidth="1"/>
    <col min="4" max="4" width="5.7109375" style="7" customWidth="1"/>
    <col min="5" max="19" width="11.5703125" customWidth="1"/>
    <col min="20" max="20" width="12.28515625" customWidth="1"/>
    <col min="21" max="21" width="12.28515625" style="5" customWidth="1"/>
    <col min="22" max="22" width="12.42578125" bestFit="1" customWidth="1"/>
    <col min="23" max="23" width="10.5703125" customWidth="1"/>
  </cols>
  <sheetData>
    <row r="1" spans="2:22" x14ac:dyDescent="0.25">
      <c r="C1" s="9" t="s">
        <v>33</v>
      </c>
    </row>
    <row r="2" spans="2:22" s="18" customFormat="1" ht="91.5" customHeight="1" x14ac:dyDescent="0.25">
      <c r="B2" s="15" t="s">
        <v>0</v>
      </c>
      <c r="C2" s="16" t="s">
        <v>1</v>
      </c>
      <c r="D2" s="17"/>
      <c r="E2" s="13" t="s">
        <v>40</v>
      </c>
      <c r="F2" s="13" t="s">
        <v>41</v>
      </c>
      <c r="G2" s="13" t="s">
        <v>42</v>
      </c>
      <c r="H2" s="13" t="s">
        <v>43</v>
      </c>
      <c r="I2" s="13" t="s">
        <v>44</v>
      </c>
      <c r="J2" s="13" t="s">
        <v>44</v>
      </c>
      <c r="K2" s="19" t="s">
        <v>45</v>
      </c>
      <c r="L2" s="13" t="s">
        <v>46</v>
      </c>
      <c r="M2" s="13" t="s">
        <v>47</v>
      </c>
      <c r="N2" s="13" t="s">
        <v>48</v>
      </c>
      <c r="O2" s="13" t="s">
        <v>49</v>
      </c>
      <c r="P2" s="13" t="s">
        <v>50</v>
      </c>
      <c r="Q2" s="20" t="s">
        <v>51</v>
      </c>
      <c r="R2" s="13" t="s">
        <v>52</v>
      </c>
      <c r="S2" s="21" t="s">
        <v>53</v>
      </c>
      <c r="T2" s="24" t="s">
        <v>54</v>
      </c>
      <c r="U2" s="27" t="s">
        <v>56</v>
      </c>
      <c r="V2" s="26" t="s">
        <v>55</v>
      </c>
    </row>
    <row r="3" spans="2:22" ht="15.75" x14ac:dyDescent="0.25">
      <c r="B3" s="1" t="s">
        <v>2</v>
      </c>
      <c r="C3" s="8">
        <v>1122560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1"/>
      <c r="R3" s="11"/>
      <c r="S3" s="22"/>
      <c r="T3" s="11">
        <f>SUM(E3:S3)</f>
        <v>0</v>
      </c>
      <c r="U3" s="25"/>
      <c r="V3" s="25">
        <f t="shared" ref="V3:V39" si="0">C3-T3+U3</f>
        <v>1122560</v>
      </c>
    </row>
    <row r="4" spans="2:22" ht="15.75" x14ac:dyDescent="0.25">
      <c r="B4" s="1" t="s">
        <v>3</v>
      </c>
      <c r="C4" s="8">
        <v>179949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/>
      <c r="R4" s="11"/>
      <c r="S4" s="22"/>
      <c r="T4" s="11">
        <f t="shared" ref="T4:T45" si="1">SUM(E4:S4)</f>
        <v>0</v>
      </c>
      <c r="U4" s="25"/>
      <c r="V4" s="25">
        <f t="shared" si="0"/>
        <v>179949</v>
      </c>
    </row>
    <row r="5" spans="2:22" ht="15.75" x14ac:dyDescent="0.25">
      <c r="B5" s="1" t="s">
        <v>13</v>
      </c>
      <c r="C5" s="8">
        <v>580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1"/>
      <c r="R5" s="11"/>
      <c r="S5" s="22"/>
      <c r="T5" s="11">
        <f t="shared" si="1"/>
        <v>0</v>
      </c>
      <c r="U5" s="25"/>
      <c r="V5" s="25">
        <f t="shared" si="0"/>
        <v>580</v>
      </c>
    </row>
    <row r="6" spans="2:22" ht="15.75" x14ac:dyDescent="0.25">
      <c r="B6" s="2" t="s">
        <v>4</v>
      </c>
      <c r="C6" s="8">
        <v>1390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1"/>
      <c r="R6" s="11"/>
      <c r="S6" s="22"/>
      <c r="T6" s="11">
        <f t="shared" si="1"/>
        <v>0</v>
      </c>
      <c r="U6" s="25"/>
      <c r="V6" s="25">
        <f t="shared" si="0"/>
        <v>1390</v>
      </c>
    </row>
    <row r="7" spans="2:22" ht="15.75" x14ac:dyDescent="0.25">
      <c r="B7" s="1" t="s">
        <v>39</v>
      </c>
      <c r="C7" s="8">
        <v>6520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/>
      <c r="R7" s="11"/>
      <c r="S7" s="22"/>
      <c r="T7" s="11">
        <f t="shared" si="1"/>
        <v>0</v>
      </c>
      <c r="U7" s="25"/>
      <c r="V7" s="25">
        <f t="shared" si="0"/>
        <v>6520</v>
      </c>
    </row>
    <row r="8" spans="2:22" ht="15.75" x14ac:dyDescent="0.25">
      <c r="B8" s="3" t="s">
        <v>6</v>
      </c>
      <c r="C8" s="8">
        <f>103804+28500</f>
        <v>132304</v>
      </c>
      <c r="E8" s="4">
        <v>300</v>
      </c>
      <c r="F8" s="12"/>
      <c r="G8" s="12"/>
      <c r="H8" s="12"/>
      <c r="I8" s="12"/>
      <c r="J8" s="12"/>
      <c r="K8" s="12">
        <v>150</v>
      </c>
      <c r="L8" s="12">
        <v>100</v>
      </c>
      <c r="M8" s="12"/>
      <c r="N8" s="12"/>
      <c r="O8" s="12"/>
      <c r="P8" s="12"/>
      <c r="Q8" s="11"/>
      <c r="R8" s="11"/>
      <c r="S8" s="22"/>
      <c r="T8" s="11">
        <f t="shared" si="1"/>
        <v>550</v>
      </c>
      <c r="U8" s="25"/>
      <c r="V8" s="25">
        <f t="shared" si="0"/>
        <v>131754</v>
      </c>
    </row>
    <row r="9" spans="2:22" ht="15.75" x14ac:dyDescent="0.25">
      <c r="B9" s="10" t="s">
        <v>34</v>
      </c>
      <c r="C9" s="8">
        <v>1753150</v>
      </c>
      <c r="E9" s="12"/>
      <c r="F9" s="12">
        <v>301500</v>
      </c>
      <c r="G9" s="12">
        <v>3000</v>
      </c>
      <c r="H9" s="12">
        <v>1000</v>
      </c>
      <c r="I9" s="12"/>
      <c r="J9" s="12"/>
      <c r="K9" s="12">
        <v>2000</v>
      </c>
      <c r="L9" s="4">
        <v>600</v>
      </c>
      <c r="M9" s="4">
        <v>200</v>
      </c>
      <c r="N9" s="4">
        <v>200</v>
      </c>
      <c r="O9" s="4">
        <v>200</v>
      </c>
      <c r="P9" s="12">
        <v>200</v>
      </c>
      <c r="Q9" s="4">
        <v>200</v>
      </c>
      <c r="R9" s="4">
        <v>200</v>
      </c>
      <c r="S9" s="23">
        <v>200</v>
      </c>
      <c r="T9" s="11">
        <f t="shared" si="1"/>
        <v>309500</v>
      </c>
      <c r="U9" s="25"/>
      <c r="V9" s="25">
        <f t="shared" si="0"/>
        <v>1443650</v>
      </c>
    </row>
    <row r="10" spans="2:22" ht="15.75" x14ac:dyDescent="0.25">
      <c r="B10" s="10" t="s">
        <v>35</v>
      </c>
      <c r="C10" s="1">
        <v>20430</v>
      </c>
      <c r="E10" s="12"/>
      <c r="F10" s="12"/>
      <c r="G10" s="14"/>
      <c r="H10" s="12"/>
      <c r="I10" s="12"/>
      <c r="J10" s="12"/>
      <c r="K10" s="12"/>
      <c r="L10" s="12"/>
      <c r="M10" s="12"/>
      <c r="N10" s="12"/>
      <c r="O10" s="12"/>
      <c r="P10" s="12"/>
      <c r="Q10" s="11"/>
      <c r="R10" s="11"/>
      <c r="S10" s="22"/>
      <c r="T10" s="11">
        <f t="shared" si="1"/>
        <v>0</v>
      </c>
      <c r="U10" s="25"/>
      <c r="V10" s="25">
        <f t="shared" si="0"/>
        <v>20430</v>
      </c>
    </row>
    <row r="11" spans="2:22" ht="15.75" x14ac:dyDescent="0.25">
      <c r="B11" s="4" t="s">
        <v>7</v>
      </c>
      <c r="C11" s="8">
        <v>221370</v>
      </c>
      <c r="E11" s="12"/>
      <c r="F11" s="12"/>
      <c r="G11" s="12"/>
      <c r="H11" s="12">
        <v>50</v>
      </c>
      <c r="I11" s="12">
        <v>100</v>
      </c>
      <c r="J11" s="12"/>
      <c r="K11" s="12">
        <v>150</v>
      </c>
      <c r="L11" s="4">
        <v>200</v>
      </c>
      <c r="M11" s="4">
        <v>200</v>
      </c>
      <c r="N11" s="4">
        <v>10</v>
      </c>
      <c r="O11" s="4">
        <v>15</v>
      </c>
      <c r="P11" s="4">
        <v>15</v>
      </c>
      <c r="Q11" s="4">
        <v>15</v>
      </c>
      <c r="R11" s="4">
        <v>15</v>
      </c>
      <c r="S11" s="23">
        <v>10</v>
      </c>
      <c r="T11" s="11">
        <f t="shared" si="1"/>
        <v>780</v>
      </c>
      <c r="U11" s="25"/>
      <c r="V11" s="25">
        <f t="shared" si="0"/>
        <v>220590</v>
      </c>
    </row>
    <row r="12" spans="2:22" ht="15.75" x14ac:dyDescent="0.25">
      <c r="B12" s="1" t="s">
        <v>15</v>
      </c>
      <c r="C12" s="6">
        <v>180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/>
      <c r="R12" s="11"/>
      <c r="S12" s="22"/>
      <c r="T12" s="11">
        <f t="shared" si="1"/>
        <v>0</v>
      </c>
      <c r="U12" s="25"/>
      <c r="V12" s="25">
        <f t="shared" si="0"/>
        <v>180</v>
      </c>
    </row>
    <row r="13" spans="2:22" ht="15.75" x14ac:dyDescent="0.25">
      <c r="B13" s="1" t="s">
        <v>14</v>
      </c>
      <c r="C13" s="8">
        <v>5389</v>
      </c>
      <c r="E13" s="12"/>
      <c r="F13" s="12"/>
      <c r="G13" s="12"/>
      <c r="H13" s="12"/>
      <c r="I13" s="12">
        <v>20</v>
      </c>
      <c r="J13" s="12"/>
      <c r="K13" s="12"/>
      <c r="L13" s="12"/>
      <c r="M13" s="12"/>
      <c r="N13" s="12"/>
      <c r="O13" s="12"/>
      <c r="P13" s="12"/>
      <c r="Q13" s="11"/>
      <c r="R13" s="11"/>
      <c r="S13" s="22"/>
      <c r="T13" s="11">
        <f t="shared" si="1"/>
        <v>20</v>
      </c>
      <c r="U13" s="25"/>
      <c r="V13" s="25">
        <f t="shared" si="0"/>
        <v>5369</v>
      </c>
    </row>
    <row r="14" spans="2:22" ht="15.75" x14ac:dyDescent="0.25">
      <c r="B14" s="1" t="s">
        <v>8</v>
      </c>
      <c r="C14" s="8">
        <v>35837</v>
      </c>
      <c r="E14" s="12"/>
      <c r="F14" s="12"/>
      <c r="G14" s="12"/>
      <c r="H14" s="12"/>
      <c r="I14" s="12"/>
      <c r="J14" s="12"/>
      <c r="K14" s="12"/>
      <c r="L14" s="12"/>
      <c r="M14" s="12">
        <v>25</v>
      </c>
      <c r="N14" s="12">
        <v>2</v>
      </c>
      <c r="O14" s="12">
        <v>3</v>
      </c>
      <c r="P14" s="12">
        <v>3</v>
      </c>
      <c r="Q14" s="4">
        <v>3</v>
      </c>
      <c r="R14" s="4">
        <v>3</v>
      </c>
      <c r="S14" s="23">
        <v>2</v>
      </c>
      <c r="T14" s="11">
        <f t="shared" si="1"/>
        <v>41</v>
      </c>
      <c r="U14" s="25"/>
      <c r="V14" s="25">
        <f t="shared" si="0"/>
        <v>35796</v>
      </c>
    </row>
    <row r="15" spans="2:22" ht="15.75" x14ac:dyDescent="0.25">
      <c r="B15" s="1" t="s">
        <v>19</v>
      </c>
      <c r="C15" s="1">
        <v>985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1"/>
      <c r="R15" s="11"/>
      <c r="S15" s="22"/>
      <c r="T15" s="11">
        <f t="shared" si="1"/>
        <v>0</v>
      </c>
      <c r="U15" s="25"/>
      <c r="V15" s="25">
        <f t="shared" si="0"/>
        <v>985</v>
      </c>
    </row>
    <row r="16" spans="2:22" s="36" customFormat="1" ht="15.75" x14ac:dyDescent="0.25">
      <c r="B16" s="34" t="s">
        <v>36</v>
      </c>
      <c r="C16" s="35">
        <v>0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5"/>
      <c r="R16" s="35"/>
      <c r="S16" s="38"/>
      <c r="T16" s="35">
        <f t="shared" si="1"/>
        <v>0</v>
      </c>
      <c r="U16" s="39"/>
      <c r="V16" s="39">
        <f t="shared" si="0"/>
        <v>0</v>
      </c>
    </row>
    <row r="17" spans="2:22" s="29" customFormat="1" ht="15.75" x14ac:dyDescent="0.25">
      <c r="B17" s="28" t="s">
        <v>58</v>
      </c>
      <c r="C17" s="32">
        <v>80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8"/>
      <c r="R17" s="28"/>
      <c r="S17" s="31"/>
      <c r="T17" s="28">
        <f t="shared" si="1"/>
        <v>0</v>
      </c>
      <c r="U17" s="32"/>
      <c r="V17" s="32">
        <f t="shared" si="0"/>
        <v>80</v>
      </c>
    </row>
    <row r="18" spans="2:22" s="36" customFormat="1" ht="15.75" x14ac:dyDescent="0.25">
      <c r="B18" s="35" t="s">
        <v>57</v>
      </c>
      <c r="C18" s="39">
        <v>0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5"/>
      <c r="R18" s="35"/>
      <c r="S18" s="38"/>
      <c r="T18" s="35">
        <f t="shared" si="1"/>
        <v>0</v>
      </c>
      <c r="U18" s="39"/>
      <c r="V18" s="39">
        <f t="shared" si="0"/>
        <v>0</v>
      </c>
    </row>
    <row r="19" spans="2:22" s="29" customFormat="1" ht="15.75" x14ac:dyDescent="0.25">
      <c r="B19" s="28" t="s">
        <v>59</v>
      </c>
      <c r="C19" s="32">
        <v>1275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28"/>
      <c r="R19" s="28"/>
      <c r="S19" s="31"/>
      <c r="T19" s="28">
        <f t="shared" si="1"/>
        <v>0</v>
      </c>
      <c r="U19" s="32"/>
      <c r="V19" s="32">
        <f t="shared" si="0"/>
        <v>1275</v>
      </c>
    </row>
    <row r="20" spans="2:22" s="29" customFormat="1" ht="15.75" x14ac:dyDescent="0.25">
      <c r="B20" s="28" t="s">
        <v>60</v>
      </c>
      <c r="C20" s="32">
        <f>10050-200</f>
        <v>9850</v>
      </c>
      <c r="E20" s="30"/>
      <c r="F20" s="30"/>
      <c r="G20" s="30"/>
      <c r="H20" s="30"/>
      <c r="I20" s="30">
        <v>500</v>
      </c>
      <c r="J20" s="30">
        <v>300</v>
      </c>
      <c r="K20" s="30"/>
      <c r="L20" s="30"/>
      <c r="M20" s="30"/>
      <c r="N20" s="30"/>
      <c r="O20" s="30"/>
      <c r="P20" s="30"/>
      <c r="Q20" s="28"/>
      <c r="R20" s="28"/>
      <c r="S20" s="31"/>
      <c r="T20" s="28">
        <f t="shared" si="1"/>
        <v>800</v>
      </c>
      <c r="U20" s="32"/>
      <c r="V20" s="32">
        <f t="shared" si="0"/>
        <v>9050</v>
      </c>
    </row>
    <row r="21" spans="2:22" s="29" customFormat="1" ht="15.75" x14ac:dyDescent="0.25">
      <c r="B21" s="28" t="s">
        <v>61</v>
      </c>
      <c r="C21" s="32">
        <v>320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28"/>
      <c r="R21" s="28"/>
      <c r="S21" s="31"/>
      <c r="T21" s="28">
        <f t="shared" si="1"/>
        <v>0</v>
      </c>
      <c r="U21" s="32"/>
      <c r="V21" s="32">
        <f t="shared" si="0"/>
        <v>320</v>
      </c>
    </row>
    <row r="22" spans="2:22" s="36" customFormat="1" ht="15.75" x14ac:dyDescent="0.25">
      <c r="B22" s="34" t="s">
        <v>37</v>
      </c>
      <c r="C22" s="39">
        <v>0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5"/>
      <c r="R22" s="35"/>
      <c r="S22" s="38"/>
      <c r="T22" s="35">
        <f t="shared" si="1"/>
        <v>0</v>
      </c>
      <c r="U22" s="39"/>
      <c r="V22" s="39">
        <f t="shared" si="0"/>
        <v>0</v>
      </c>
    </row>
    <row r="23" spans="2:22" s="29" customFormat="1" ht="15.75" x14ac:dyDescent="0.25">
      <c r="B23" s="33" t="s">
        <v>62</v>
      </c>
      <c r="C23" s="32">
        <f>5875-200</f>
        <v>5675</v>
      </c>
      <c r="E23" s="30"/>
      <c r="F23" s="30"/>
      <c r="G23" s="30"/>
      <c r="H23" s="30"/>
      <c r="I23" s="30">
        <v>500</v>
      </c>
      <c r="J23" s="30">
        <v>300</v>
      </c>
      <c r="K23" s="30"/>
      <c r="L23" s="30"/>
      <c r="M23" s="30">
        <v>50</v>
      </c>
      <c r="N23" s="30"/>
      <c r="O23" s="30"/>
      <c r="P23" s="30"/>
      <c r="Q23" s="28"/>
      <c r="R23" s="28"/>
      <c r="S23" s="31"/>
      <c r="T23" s="28">
        <f t="shared" si="1"/>
        <v>850</v>
      </c>
      <c r="U23" s="32">
        <v>17000</v>
      </c>
      <c r="V23" s="32">
        <f t="shared" si="0"/>
        <v>21825</v>
      </c>
    </row>
    <row r="24" spans="2:22" ht="15.75" x14ac:dyDescent="0.25">
      <c r="B24" s="1" t="s">
        <v>9</v>
      </c>
      <c r="C24" s="8">
        <v>16194</v>
      </c>
      <c r="E24" s="12"/>
      <c r="F24" s="12"/>
      <c r="G24" s="12"/>
      <c r="H24" s="12"/>
      <c r="I24" s="12"/>
      <c r="J24" s="12"/>
      <c r="K24" s="12"/>
      <c r="L24" s="12"/>
      <c r="M24" s="12">
        <v>25</v>
      </c>
      <c r="N24" s="12"/>
      <c r="O24" s="12"/>
      <c r="P24" s="12"/>
      <c r="Q24" s="11"/>
      <c r="R24" s="11"/>
      <c r="S24" s="22"/>
      <c r="T24" s="11">
        <f t="shared" si="1"/>
        <v>25</v>
      </c>
      <c r="U24" s="25"/>
      <c r="V24" s="25">
        <f t="shared" si="0"/>
        <v>16169</v>
      </c>
    </row>
    <row r="25" spans="2:22" ht="15.75" x14ac:dyDescent="0.25">
      <c r="B25" s="1" t="s">
        <v>10</v>
      </c>
      <c r="C25" s="8">
        <v>534079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1"/>
      <c r="R25" s="11"/>
      <c r="S25" s="22"/>
      <c r="T25" s="11">
        <f t="shared" si="1"/>
        <v>0</v>
      </c>
      <c r="U25" s="25"/>
      <c r="V25" s="25">
        <f t="shared" si="0"/>
        <v>534079</v>
      </c>
    </row>
    <row r="26" spans="2:22" ht="15.75" x14ac:dyDescent="0.25">
      <c r="B26" s="1" t="s">
        <v>11</v>
      </c>
      <c r="C26" s="8">
        <v>18008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1"/>
      <c r="R26" s="11"/>
      <c r="S26" s="22"/>
      <c r="T26" s="11">
        <f t="shared" si="1"/>
        <v>0</v>
      </c>
      <c r="U26" s="25"/>
      <c r="V26" s="25">
        <f t="shared" si="0"/>
        <v>18008</v>
      </c>
    </row>
    <row r="27" spans="2:22" ht="15.75" x14ac:dyDescent="0.25">
      <c r="B27" s="1" t="s">
        <v>12</v>
      </c>
      <c r="C27" s="8">
        <v>179362</v>
      </c>
      <c r="E27" s="12"/>
      <c r="F27" s="12"/>
      <c r="G27" s="12"/>
      <c r="H27" s="12"/>
      <c r="I27" s="12">
        <v>180</v>
      </c>
      <c r="J27" s="12"/>
      <c r="K27" s="12"/>
      <c r="L27" s="12">
        <v>200</v>
      </c>
      <c r="M27" s="12">
        <v>200</v>
      </c>
      <c r="N27" s="4">
        <v>200</v>
      </c>
      <c r="O27" s="4">
        <v>200</v>
      </c>
      <c r="P27" s="12">
        <v>200</v>
      </c>
      <c r="Q27" s="4">
        <v>200</v>
      </c>
      <c r="R27" s="4">
        <v>200</v>
      </c>
      <c r="S27" s="23">
        <v>200</v>
      </c>
      <c r="T27" s="11">
        <f t="shared" si="1"/>
        <v>1780</v>
      </c>
      <c r="U27" s="25"/>
      <c r="V27" s="25">
        <f t="shared" si="0"/>
        <v>177582</v>
      </c>
    </row>
    <row r="28" spans="2:22" ht="15.75" x14ac:dyDescent="0.25">
      <c r="B28" s="1" t="s">
        <v>38</v>
      </c>
      <c r="C28" s="8">
        <v>537800</v>
      </c>
      <c r="E28" s="12"/>
      <c r="F28" s="12">
        <v>100000</v>
      </c>
      <c r="G28" s="12"/>
      <c r="H28" s="12">
        <v>3000</v>
      </c>
      <c r="I28" s="12">
        <v>400</v>
      </c>
      <c r="J28" s="12"/>
      <c r="K28" s="4">
        <v>3000</v>
      </c>
      <c r="L28" s="4">
        <v>1200</v>
      </c>
      <c r="M28" s="4">
        <v>400</v>
      </c>
      <c r="N28" s="12"/>
      <c r="O28" s="12"/>
      <c r="P28" s="12"/>
      <c r="Q28" s="11"/>
      <c r="R28" s="11"/>
      <c r="S28" s="22"/>
      <c r="T28" s="11">
        <f t="shared" si="1"/>
        <v>108000</v>
      </c>
      <c r="U28" s="25"/>
      <c r="V28" s="25">
        <f t="shared" si="0"/>
        <v>429800</v>
      </c>
    </row>
    <row r="29" spans="2:22" ht="15.75" x14ac:dyDescent="0.25">
      <c r="B29" s="1" t="s">
        <v>17</v>
      </c>
      <c r="C29" s="8">
        <v>23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/>
      <c r="R29" s="11"/>
      <c r="S29" s="22"/>
      <c r="T29" s="11">
        <f t="shared" si="1"/>
        <v>0</v>
      </c>
      <c r="U29" s="25"/>
      <c r="V29" s="25">
        <f t="shared" si="0"/>
        <v>23</v>
      </c>
    </row>
    <row r="30" spans="2:22" ht="15.75" x14ac:dyDescent="0.25">
      <c r="B30" s="1" t="s">
        <v>18</v>
      </c>
      <c r="C30" s="8">
        <v>67</v>
      </c>
      <c r="E30" s="12"/>
      <c r="F30" s="12"/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12"/>
      <c r="Q30" s="11"/>
      <c r="R30" s="11"/>
      <c r="S30" s="22"/>
      <c r="T30" s="11">
        <f t="shared" si="1"/>
        <v>3</v>
      </c>
      <c r="U30" s="25"/>
      <c r="V30" s="25">
        <f t="shared" si="0"/>
        <v>64</v>
      </c>
    </row>
    <row r="31" spans="2:22" x14ac:dyDescent="0.25">
      <c r="B31" s="2" t="s">
        <v>5</v>
      </c>
      <c r="C31" s="8">
        <v>500</v>
      </c>
      <c r="T31" s="11">
        <f t="shared" si="1"/>
        <v>0</v>
      </c>
      <c r="U31" s="25"/>
      <c r="V31" s="25">
        <f t="shared" si="0"/>
        <v>500</v>
      </c>
    </row>
    <row r="32" spans="2:22" x14ac:dyDescent="0.25">
      <c r="B32" s="1" t="s">
        <v>16</v>
      </c>
      <c r="C32" s="1">
        <v>500</v>
      </c>
      <c r="T32" s="11">
        <f t="shared" si="1"/>
        <v>0</v>
      </c>
      <c r="U32" s="25"/>
      <c r="V32" s="25">
        <f t="shared" si="0"/>
        <v>500</v>
      </c>
    </row>
    <row r="33" spans="2:22" x14ac:dyDescent="0.25">
      <c r="B33" s="1" t="s">
        <v>20</v>
      </c>
      <c r="C33" s="1">
        <v>80</v>
      </c>
      <c r="T33" s="11">
        <f t="shared" si="1"/>
        <v>0</v>
      </c>
      <c r="U33" s="25"/>
      <c r="V33" s="25">
        <f t="shared" si="0"/>
        <v>80</v>
      </c>
    </row>
    <row r="34" spans="2:22" x14ac:dyDescent="0.25">
      <c r="B34" s="2" t="s">
        <v>21</v>
      </c>
      <c r="C34" s="1">
        <v>475</v>
      </c>
      <c r="T34" s="11">
        <f t="shared" si="1"/>
        <v>0</v>
      </c>
      <c r="U34" s="25"/>
      <c r="V34" s="25">
        <f t="shared" si="0"/>
        <v>475</v>
      </c>
    </row>
    <row r="35" spans="2:22" x14ac:dyDescent="0.25">
      <c r="B35" s="1" t="s">
        <v>22</v>
      </c>
      <c r="C35" s="1">
        <v>60</v>
      </c>
      <c r="T35" s="11">
        <f t="shared" si="1"/>
        <v>0</v>
      </c>
      <c r="U35" s="25"/>
      <c r="V35" s="25">
        <f t="shared" si="0"/>
        <v>60</v>
      </c>
    </row>
    <row r="36" spans="2:22" x14ac:dyDescent="0.25">
      <c r="B36" s="1" t="s">
        <v>23</v>
      </c>
      <c r="C36" s="1">
        <v>2000</v>
      </c>
      <c r="T36" s="11">
        <f t="shared" si="1"/>
        <v>0</v>
      </c>
      <c r="U36" s="25"/>
      <c r="V36" s="25">
        <f t="shared" si="0"/>
        <v>2000</v>
      </c>
    </row>
    <row r="37" spans="2:22" x14ac:dyDescent="0.25">
      <c r="B37" s="1" t="s">
        <v>24</v>
      </c>
      <c r="C37" s="1">
        <v>10</v>
      </c>
      <c r="T37" s="11">
        <f t="shared" si="1"/>
        <v>0</v>
      </c>
      <c r="U37" s="25"/>
      <c r="V37" s="25">
        <f t="shared" si="0"/>
        <v>10</v>
      </c>
    </row>
    <row r="38" spans="2:22" x14ac:dyDescent="0.25">
      <c r="B38" s="1" t="s">
        <v>25</v>
      </c>
      <c r="C38" s="1">
        <v>500</v>
      </c>
      <c r="T38" s="11">
        <f t="shared" si="1"/>
        <v>0</v>
      </c>
      <c r="U38" s="25"/>
      <c r="V38" s="25">
        <f t="shared" si="0"/>
        <v>500</v>
      </c>
    </row>
    <row r="39" spans="2:22" x14ac:dyDescent="0.25">
      <c r="B39" s="1" t="s">
        <v>26</v>
      </c>
      <c r="C39" s="8">
        <v>5</v>
      </c>
      <c r="T39" s="11">
        <f t="shared" si="1"/>
        <v>0</v>
      </c>
      <c r="U39" s="25"/>
      <c r="V39" s="25">
        <f t="shared" si="0"/>
        <v>5</v>
      </c>
    </row>
    <row r="40" spans="2:22" x14ac:dyDescent="0.25">
      <c r="B40" s="1" t="s">
        <v>27</v>
      </c>
      <c r="C40" s="1">
        <v>1</v>
      </c>
      <c r="T40" s="11">
        <f t="shared" si="1"/>
        <v>0</v>
      </c>
      <c r="U40" s="25"/>
      <c r="V40" s="25">
        <f t="shared" ref="V40:V45" si="2">C40-T40</f>
        <v>1</v>
      </c>
    </row>
    <row r="41" spans="2:22" x14ac:dyDescent="0.25">
      <c r="B41" s="1" t="s">
        <v>28</v>
      </c>
      <c r="C41" s="1">
        <v>2</v>
      </c>
      <c r="T41" s="11">
        <f t="shared" si="1"/>
        <v>0</v>
      </c>
      <c r="U41" s="25"/>
      <c r="V41" s="25">
        <f t="shared" si="2"/>
        <v>2</v>
      </c>
    </row>
    <row r="42" spans="2:22" x14ac:dyDescent="0.25">
      <c r="B42" s="1" t="s">
        <v>29</v>
      </c>
      <c r="C42" s="1">
        <v>2</v>
      </c>
      <c r="T42" s="11">
        <f t="shared" si="1"/>
        <v>0</v>
      </c>
      <c r="U42" s="25"/>
      <c r="V42" s="25">
        <f t="shared" si="2"/>
        <v>2</v>
      </c>
    </row>
    <row r="43" spans="2:22" x14ac:dyDescent="0.25">
      <c r="B43" s="1" t="s">
        <v>30</v>
      </c>
      <c r="C43" s="1">
        <v>100</v>
      </c>
      <c r="T43" s="11">
        <f t="shared" si="1"/>
        <v>0</v>
      </c>
      <c r="U43" s="25"/>
      <c r="V43" s="25">
        <f t="shared" si="2"/>
        <v>100</v>
      </c>
    </row>
    <row r="44" spans="2:22" x14ac:dyDescent="0.25">
      <c r="B44" s="1" t="s">
        <v>31</v>
      </c>
      <c r="C44" s="1">
        <v>1</v>
      </c>
      <c r="T44" s="11">
        <f t="shared" si="1"/>
        <v>0</v>
      </c>
      <c r="U44" s="25"/>
      <c r="V44" s="25">
        <f t="shared" si="2"/>
        <v>1</v>
      </c>
    </row>
    <row r="45" spans="2:22" x14ac:dyDescent="0.25">
      <c r="B45" s="1" t="s">
        <v>32</v>
      </c>
      <c r="C45" s="1">
        <v>1</v>
      </c>
      <c r="T45" s="11">
        <f t="shared" si="1"/>
        <v>0</v>
      </c>
      <c r="U45" s="25"/>
      <c r="V45" s="25">
        <f t="shared" si="2"/>
        <v>1</v>
      </c>
    </row>
    <row r="48" spans="2:22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</sheetData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16-06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Alexi Zhvania</cp:lastModifiedBy>
  <dcterms:created xsi:type="dcterms:W3CDTF">2020-06-11T13:43:21Z</dcterms:created>
  <dcterms:modified xsi:type="dcterms:W3CDTF">2020-06-29T13:24:38Z</dcterms:modified>
</cp:coreProperties>
</file>